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84" yWindow="108" windowWidth="10620" windowHeight="7368"/>
  </bookViews>
  <sheets>
    <sheet name="Forwards" sheetId="1" r:id="rId1"/>
    <sheet name="Backs" sheetId="4" r:id="rId2"/>
    <sheet name="Sheet2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J21" i="1" l="1"/>
  <c r="J19" i="1"/>
  <c r="J15" i="1"/>
  <c r="J14" i="1"/>
  <c r="J13" i="1"/>
  <c r="J2" i="1"/>
  <c r="J19" i="4" l="1"/>
  <c r="J20" i="4"/>
  <c r="J21" i="4"/>
  <c r="J22" i="4"/>
  <c r="J23" i="4"/>
  <c r="J13" i="4"/>
  <c r="J14" i="4"/>
  <c r="J15" i="4"/>
  <c r="J16" i="4"/>
  <c r="J17" i="4"/>
  <c r="J20" i="1"/>
  <c r="J22" i="1"/>
  <c r="J23" i="1"/>
  <c r="J16" i="1"/>
  <c r="J17" i="1"/>
</calcChain>
</file>

<file path=xl/sharedStrings.xml><?xml version="1.0" encoding="utf-8"?>
<sst xmlns="http://schemas.openxmlformats.org/spreadsheetml/2006/main" count="165" uniqueCount="64">
  <si>
    <t>Parameter</t>
  </si>
  <si>
    <t>B</t>
  </si>
  <si>
    <t>Std. Error</t>
  </si>
  <si>
    <t>90% Wald Confidence Interval</t>
  </si>
  <si>
    <t>Hypothesis Test</t>
  </si>
  <si>
    <t>Exp(B)</t>
  </si>
  <si>
    <t>90% Wald Confidence Interval for Exp(B)</t>
  </si>
  <si>
    <t>Lower</t>
  </si>
  <si>
    <t>Upper</t>
  </si>
  <si>
    <t>Wald Chi-Square</t>
  </si>
  <si>
    <t>df</t>
  </si>
  <si>
    <t>Sig.</t>
  </si>
  <si>
    <t>(Intercept)</t>
  </si>
  <si>
    <t>WeekRescaled</t>
  </si>
  <si>
    <t>MTPforceStdzd</t>
  </si>
  <si>
    <t>(Scale)</t>
  </si>
  <si>
    <t>a. Fwd1Bk2 = 1.0</t>
  </si>
  <si>
    <r>
      <t>Parameter Estimates</t>
    </r>
    <r>
      <rPr>
        <b/>
        <vertAlign val="superscript"/>
        <sz val="7"/>
        <color indexed="8"/>
        <rFont val="Arial Bold"/>
      </rPr>
      <t>a</t>
    </r>
  </si>
  <si>
    <r>
      <t>Events: EffectiveRucks
Trials: TotalRucks
Model: (Intercept), WeekRescaled, MTPforceStdzd</t>
    </r>
    <r>
      <rPr>
        <vertAlign val="superscript"/>
        <sz val="7"/>
        <color indexed="8"/>
        <rFont val="Arial"/>
        <family val="2"/>
      </rPr>
      <t>a</t>
    </r>
  </si>
  <si>
    <t>Odds at Week 1</t>
  </si>
  <si>
    <t>Proportion at Week 1</t>
  </si>
  <si>
    <t>Odds at Week 6</t>
  </si>
  <si>
    <t>Proportion at Week 6</t>
  </si>
  <si>
    <t>Proportion ratio Week 6/Week 1</t>
  </si>
  <si>
    <t>Odds at -1SD</t>
  </si>
  <si>
    <t>Proportion at -1SD</t>
  </si>
  <si>
    <t>Odds at +1SD</t>
  </si>
  <si>
    <t>Proportion at +1SD</t>
  </si>
  <si>
    <t>Proportion ratio +1SD/-1SD</t>
  </si>
  <si>
    <t>Estimate</t>
  </si>
  <si>
    <t>a. Fwd1Bk2 = 2.0</t>
  </si>
  <si>
    <t>Proportion at Week 3.5</t>
  </si>
  <si>
    <t>P
value</t>
  </si>
  <si>
    <t>Value of effect statistic</t>
  </si>
  <si>
    <t>Level (%) for conf. limits</t>
  </si>
  <si>
    <t>Threshold values for…</t>
  </si>
  <si>
    <t>Outcome expressed as either…</t>
  </si>
  <si>
    <t>Chances that the true value of the effect statistic is…</t>
  </si>
  <si>
    <t>benefit or</t>
  </si>
  <si>
    <t>harm or</t>
  </si>
  <si>
    <t>value, with 90% confidence interval</t>
  </si>
  <si>
    <t>value, with ×/÷90% confidence limits</t>
  </si>
  <si>
    <t>beneficial or
substantially &gt;</t>
  </si>
  <si>
    <t>negligible or
trivial</t>
  </si>
  <si>
    <t>harmful or 
substantially &lt;</t>
  </si>
  <si>
    <t>&gt;</t>
  </si>
  <si>
    <t>&lt;</t>
  </si>
  <si>
    <t>1.04, 0.92 to 1.18</t>
  </si>
  <si>
    <t>1.04, ×/÷1.13</t>
  </si>
  <si>
    <t>%</t>
  </si>
  <si>
    <t>Clinical inference: very unlikely harmful, unlikely beneficial; don't use.   Mechanistic inference: likely trivial.</t>
  </si>
  <si>
    <t>unlikely</t>
  </si>
  <si>
    <t>likely</t>
  </si>
  <si>
    <t>very unlikely</t>
  </si>
  <si>
    <t>0.89, 0.82 to 0.97</t>
  </si>
  <si>
    <t>0.89, ×/÷1.09</t>
  </si>
  <si>
    <t>Clinical inference: possibly harmful, most unlikely beneficial; don't use.   Mechanistic inference: possibly &lt;.</t>
  </si>
  <si>
    <t>most unlikely</t>
  </si>
  <si>
    <t>possibly</t>
  </si>
  <si>
    <t>1.07, 0.82 to 1.4</t>
  </si>
  <si>
    <t>1.07, ×/÷1.31</t>
  </si>
  <si>
    <t>Clinical inference: Unclear; don't use; get more data.   Mechanistic inference: unclear; get more data.</t>
  </si>
  <si>
    <t>1.13, 0.82 to 1.56</t>
  </si>
  <si>
    <t>1.13, ×/÷1.38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</si>
</sst>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##0.000"/>
    <numFmt numFmtId="165" formatCode="####.0000"/>
    <numFmt numFmtId="166" formatCode="####.000"/>
    <numFmt numFmtId="167" formatCode="###0"/>
    <numFmt numFmtId="168" formatCode="0.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vertAlign val="superscript"/>
      <sz val="7"/>
      <color indexed="8"/>
      <name val="Arial Bold"/>
    </font>
    <font>
      <b/>
      <sz val="7"/>
      <color indexed="8"/>
      <name val="Arial Bold"/>
    </font>
    <font>
      <sz val="7"/>
      <color indexed="8"/>
      <name val="Arial"/>
      <family val="2"/>
    </font>
    <font>
      <vertAlign val="superscript"/>
      <sz val="7"/>
      <color indexed="8"/>
      <name val="Arial"/>
      <family val="2"/>
    </font>
    <font>
      <sz val="9"/>
      <name val="Arial"/>
      <family val="2"/>
    </font>
    <font>
      <b/>
      <sz val="9"/>
      <color indexed="20"/>
      <name val="Arial"/>
      <family val="2"/>
    </font>
    <font>
      <b/>
      <sz val="9"/>
      <color indexed="17"/>
      <name val="Arial"/>
      <family val="2"/>
    </font>
    <font>
      <b/>
      <sz val="9"/>
      <color indexed="54"/>
      <name val="Arial"/>
      <family val="2"/>
    </font>
    <font>
      <b/>
      <sz val="10"/>
      <color indexed="12"/>
      <name val="Arial"/>
      <family val="2"/>
    </font>
    <font>
      <b/>
      <sz val="10"/>
      <color indexed="61"/>
      <name val="Arial"/>
      <family val="2"/>
    </font>
    <font>
      <sz val="9"/>
      <color indexed="10"/>
      <name val="Arial"/>
      <family val="2"/>
    </font>
    <font>
      <sz val="10"/>
      <color indexed="10"/>
      <name val="Arial"/>
      <family val="2"/>
    </font>
    <font>
      <b/>
      <sz val="7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30">
    <xf numFmtId="0" fontId="0" fillId="0" borderId="0" xfId="0"/>
    <xf numFmtId="0" fontId="5" fillId="0" borderId="7" xfId="1" applyFont="1" applyBorder="1" applyAlignment="1">
      <alignment horizontal="center" wrapText="1"/>
    </xf>
    <xf numFmtId="0" fontId="5" fillId="0" borderId="8" xfId="1" applyFont="1" applyBorder="1" applyAlignment="1">
      <alignment horizontal="center" wrapText="1"/>
    </xf>
    <xf numFmtId="0" fontId="5" fillId="0" borderId="1" xfId="1" applyFont="1" applyBorder="1" applyAlignment="1">
      <alignment horizontal="left" vertical="top" wrapText="1"/>
    </xf>
    <xf numFmtId="164" fontId="5" fillId="0" borderId="9" xfId="1" applyNumberFormat="1" applyFont="1" applyBorder="1" applyAlignment="1">
      <alignment horizontal="right" vertical="center"/>
    </xf>
    <xf numFmtId="165" fontId="5" fillId="0" borderId="10" xfId="1" applyNumberFormat="1" applyFont="1" applyBorder="1" applyAlignment="1">
      <alignment horizontal="right" vertical="center"/>
    </xf>
    <xf numFmtId="166" fontId="5" fillId="0" borderId="10" xfId="1" applyNumberFormat="1" applyFont="1" applyBorder="1" applyAlignment="1">
      <alignment horizontal="right" vertical="center"/>
    </xf>
    <xf numFmtId="164" fontId="5" fillId="0" borderId="10" xfId="1" applyNumberFormat="1" applyFont="1" applyBorder="1" applyAlignment="1">
      <alignment horizontal="right" vertical="center"/>
    </xf>
    <xf numFmtId="167" fontId="5" fillId="0" borderId="10" xfId="1" applyNumberFormat="1" applyFont="1" applyBorder="1" applyAlignment="1">
      <alignment horizontal="right" vertical="center"/>
    </xf>
    <xf numFmtId="164" fontId="5" fillId="0" borderId="11" xfId="1" applyNumberFormat="1" applyFont="1" applyBorder="1" applyAlignment="1">
      <alignment horizontal="right" vertical="center"/>
    </xf>
    <xf numFmtId="0" fontId="5" fillId="0" borderId="12" xfId="1" applyFont="1" applyBorder="1" applyAlignment="1">
      <alignment horizontal="left" vertical="top" wrapText="1"/>
    </xf>
    <xf numFmtId="166" fontId="5" fillId="0" borderId="13" xfId="1" applyNumberFormat="1" applyFont="1" applyBorder="1" applyAlignment="1">
      <alignment horizontal="right" vertical="center"/>
    </xf>
    <xf numFmtId="165" fontId="5" fillId="0" borderId="14" xfId="1" applyNumberFormat="1" applyFont="1" applyBorder="1" applyAlignment="1">
      <alignment horizontal="right" vertical="center"/>
    </xf>
    <xf numFmtId="166" fontId="5" fillId="0" borderId="14" xfId="1" applyNumberFormat="1" applyFont="1" applyBorder="1" applyAlignment="1">
      <alignment horizontal="right" vertical="center"/>
    </xf>
    <xf numFmtId="167" fontId="5" fillId="0" borderId="14" xfId="1" applyNumberFormat="1" applyFont="1" applyBorder="1" applyAlignment="1">
      <alignment horizontal="right" vertical="center"/>
    </xf>
    <xf numFmtId="164" fontId="5" fillId="0" borderId="14" xfId="1" applyNumberFormat="1" applyFont="1" applyBorder="1" applyAlignment="1">
      <alignment horizontal="right" vertical="center"/>
    </xf>
    <xf numFmtId="164" fontId="5" fillId="0" borderId="15" xfId="1" applyNumberFormat="1" applyFont="1" applyBorder="1" applyAlignment="1">
      <alignment horizontal="right" vertical="center"/>
    </xf>
    <xf numFmtId="166" fontId="5" fillId="0" borderId="15" xfId="1" applyNumberFormat="1" applyFont="1" applyBorder="1" applyAlignment="1">
      <alignment horizontal="right" vertical="center"/>
    </xf>
    <xf numFmtId="0" fontId="5" fillId="0" borderId="5" xfId="1" applyFont="1" applyBorder="1" applyAlignment="1">
      <alignment horizontal="left" vertical="top" wrapText="1"/>
    </xf>
    <xf numFmtId="164" fontId="5" fillId="0" borderId="16" xfId="1" applyNumberFormat="1" applyFont="1" applyBorder="1" applyAlignment="1">
      <alignment horizontal="right" vertical="center"/>
    </xf>
    <xf numFmtId="0" fontId="5" fillId="0" borderId="17" xfId="1" applyFont="1" applyBorder="1" applyAlignment="1">
      <alignment horizontal="left" vertical="center" wrapText="1"/>
    </xf>
    <xf numFmtId="0" fontId="5" fillId="0" borderId="18" xfId="1" applyFont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4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wrapText="1"/>
    </xf>
    <xf numFmtId="164" fontId="5" fillId="0" borderId="0" xfId="1" applyNumberFormat="1" applyFont="1" applyBorder="1" applyAlignment="1">
      <alignment horizontal="right" vertical="center"/>
    </xf>
    <xf numFmtId="166" fontId="5" fillId="0" borderId="0" xfId="1" applyNumberFormat="1" applyFont="1" applyBorder="1" applyAlignment="1">
      <alignment horizontal="right" vertical="center"/>
    </xf>
    <xf numFmtId="0" fontId="5" fillId="0" borderId="0" xfId="1" applyFont="1" applyBorder="1" applyAlignment="1">
      <alignment horizontal="left" vertical="center" wrapText="1"/>
    </xf>
    <xf numFmtId="0" fontId="5" fillId="0" borderId="0" xfId="1" applyFont="1" applyBorder="1" applyAlignment="1">
      <alignment horizontal="left" vertical="top" wrapText="1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2"/>
    <xf numFmtId="0" fontId="5" fillId="0" borderId="7" xfId="2" applyFont="1" applyBorder="1" applyAlignment="1">
      <alignment horizontal="center" wrapText="1"/>
    </xf>
    <xf numFmtId="0" fontId="5" fillId="0" borderId="8" xfId="2" applyFont="1" applyBorder="1" applyAlignment="1">
      <alignment horizontal="center" wrapText="1"/>
    </xf>
    <xf numFmtId="0" fontId="5" fillId="0" borderId="1" xfId="2" applyFont="1" applyBorder="1" applyAlignment="1">
      <alignment horizontal="left" vertical="top" wrapText="1"/>
    </xf>
    <xf numFmtId="166" fontId="5" fillId="0" borderId="9" xfId="2" applyNumberFormat="1" applyFont="1" applyBorder="1" applyAlignment="1">
      <alignment horizontal="right" vertical="center"/>
    </xf>
    <xf numFmtId="165" fontId="5" fillId="0" borderId="10" xfId="2" applyNumberFormat="1" applyFont="1" applyBorder="1" applyAlignment="1">
      <alignment horizontal="right" vertical="center"/>
    </xf>
    <xf numFmtId="166" fontId="5" fillId="0" borderId="10" xfId="2" applyNumberFormat="1" applyFont="1" applyBorder="1" applyAlignment="1">
      <alignment horizontal="right" vertical="center"/>
    </xf>
    <xf numFmtId="164" fontId="5" fillId="0" borderId="10" xfId="2" applyNumberFormat="1" applyFont="1" applyBorder="1" applyAlignment="1">
      <alignment horizontal="right" vertical="center"/>
    </xf>
    <xf numFmtId="167" fontId="5" fillId="0" borderId="10" xfId="2" applyNumberFormat="1" applyFont="1" applyBorder="1" applyAlignment="1">
      <alignment horizontal="right" vertical="center"/>
    </xf>
    <xf numFmtId="164" fontId="5" fillId="0" borderId="11" xfId="2" applyNumberFormat="1" applyFont="1" applyBorder="1" applyAlignment="1">
      <alignment horizontal="right" vertical="center"/>
    </xf>
    <xf numFmtId="0" fontId="5" fillId="0" borderId="12" xfId="2" applyFont="1" applyBorder="1" applyAlignment="1">
      <alignment horizontal="left" vertical="top" wrapText="1"/>
    </xf>
    <xf numFmtId="166" fontId="5" fillId="0" borderId="13" xfId="2" applyNumberFormat="1" applyFont="1" applyBorder="1" applyAlignment="1">
      <alignment horizontal="right" vertical="center"/>
    </xf>
    <xf numFmtId="165" fontId="5" fillId="0" borderId="14" xfId="2" applyNumberFormat="1" applyFont="1" applyBorder="1" applyAlignment="1">
      <alignment horizontal="right" vertical="center"/>
    </xf>
    <xf numFmtId="166" fontId="5" fillId="0" borderId="14" xfId="2" applyNumberFormat="1" applyFont="1" applyBorder="1" applyAlignment="1">
      <alignment horizontal="right" vertical="center"/>
    </xf>
    <xf numFmtId="164" fontId="5" fillId="0" borderId="14" xfId="2" applyNumberFormat="1" applyFont="1" applyBorder="1" applyAlignment="1">
      <alignment horizontal="right" vertical="center"/>
    </xf>
    <xf numFmtId="167" fontId="5" fillId="0" borderId="14" xfId="2" applyNumberFormat="1" applyFont="1" applyBorder="1" applyAlignment="1">
      <alignment horizontal="right" vertical="center"/>
    </xf>
    <xf numFmtId="164" fontId="5" fillId="0" borderId="15" xfId="2" applyNumberFormat="1" applyFont="1" applyBorder="1" applyAlignment="1">
      <alignment horizontal="right" vertical="center"/>
    </xf>
    <xf numFmtId="0" fontId="5" fillId="0" borderId="5" xfId="2" applyFont="1" applyBorder="1" applyAlignment="1">
      <alignment horizontal="left" vertical="top" wrapText="1"/>
    </xf>
    <xf numFmtId="164" fontId="5" fillId="0" borderId="16" xfId="2" applyNumberFormat="1" applyFont="1" applyBorder="1" applyAlignment="1">
      <alignment horizontal="right" vertical="center"/>
    </xf>
    <xf numFmtId="0" fontId="5" fillId="0" borderId="17" xfId="2" applyFont="1" applyBorder="1" applyAlignment="1">
      <alignment horizontal="left" vertical="center" wrapText="1"/>
    </xf>
    <xf numFmtId="0" fontId="5" fillId="0" borderId="18" xfId="2" applyFont="1" applyBorder="1" applyAlignment="1">
      <alignment horizontal="left" vertical="center" wrapText="1"/>
    </xf>
    <xf numFmtId="0" fontId="2" fillId="2" borderId="19" xfId="0" applyFont="1" applyFill="1" applyBorder="1" applyAlignment="1"/>
    <xf numFmtId="0" fontId="2" fillId="2" borderId="25" xfId="0" applyFont="1" applyFill="1" applyBorder="1" applyAlignment="1"/>
    <xf numFmtId="0" fontId="8" fillId="2" borderId="19" xfId="0" applyFont="1" applyFill="1" applyBorder="1" applyAlignment="1">
      <alignment horizontal="center" wrapText="1"/>
    </xf>
    <xf numFmtId="0" fontId="9" fillId="2" borderId="19" xfId="0" applyFont="1" applyFill="1" applyBorder="1" applyAlignment="1">
      <alignment horizontal="center" wrapText="1"/>
    </xf>
    <xf numFmtId="0" fontId="8" fillId="2" borderId="30" xfId="0" applyFont="1" applyFill="1" applyBorder="1" applyAlignment="1">
      <alignment horizontal="center"/>
    </xf>
    <xf numFmtId="0" fontId="9" fillId="2" borderId="30" xfId="0" applyFont="1" applyFill="1" applyBorder="1" applyAlignment="1">
      <alignment horizontal="center"/>
    </xf>
    <xf numFmtId="0" fontId="2" fillId="2" borderId="30" xfId="0" applyFont="1" applyFill="1" applyBorder="1" applyAlignment="1"/>
    <xf numFmtId="0" fontId="11" fillId="0" borderId="20" xfId="0" applyNumberFormat="1" applyFont="1" applyBorder="1" applyAlignment="1">
      <alignment horizontal="center"/>
    </xf>
    <xf numFmtId="0" fontId="11" fillId="0" borderId="33" xfId="0" applyNumberFormat="1" applyFont="1" applyBorder="1" applyAlignment="1">
      <alignment horizontal="center"/>
    </xf>
    <xf numFmtId="0" fontId="12" fillId="0" borderId="19" xfId="0" applyFont="1" applyBorder="1" applyAlignment="1">
      <alignment horizontal="center"/>
    </xf>
    <xf numFmtId="2" fontId="11" fillId="0" borderId="33" xfId="0" applyNumberFormat="1" applyFont="1" applyBorder="1" applyAlignment="1">
      <alignment horizontal="center"/>
    </xf>
    <xf numFmtId="2" fontId="12" fillId="0" borderId="33" xfId="0" applyNumberFormat="1" applyFont="1" applyBorder="1" applyAlignment="1">
      <alignment horizontal="center"/>
    </xf>
    <xf numFmtId="168" fontId="14" fillId="4" borderId="26" xfId="0" applyNumberFormat="1" applyFont="1" applyFill="1" applyBorder="1" applyAlignment="1">
      <alignment horizontal="right"/>
    </xf>
    <xf numFmtId="1" fontId="13" fillId="4" borderId="27" xfId="0" applyNumberFormat="1" applyFont="1" applyFill="1" applyBorder="1" applyAlignment="1">
      <alignment wrapText="1"/>
    </xf>
    <xf numFmtId="1" fontId="13" fillId="4" borderId="32" xfId="0" applyNumberFormat="1" applyFont="1" applyFill="1" applyBorder="1" applyAlignment="1">
      <alignment horizontal="center"/>
    </xf>
    <xf numFmtId="1" fontId="13" fillId="4" borderId="31" xfId="0" applyNumberFormat="1" applyFont="1" applyFill="1" applyBorder="1" applyAlignment="1">
      <alignment horizontal="center"/>
    </xf>
    <xf numFmtId="0" fontId="13" fillId="3" borderId="2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center"/>
    </xf>
    <xf numFmtId="0" fontId="14" fillId="3" borderId="20" xfId="0" applyFont="1" applyFill="1" applyBorder="1" applyAlignment="1">
      <alignment horizontal="center"/>
    </xf>
    <xf numFmtId="0" fontId="14" fillId="3" borderId="28" xfId="0" applyFont="1" applyFill="1" applyBorder="1" applyAlignment="1">
      <alignment horizontal="center"/>
    </xf>
    <xf numFmtId="0" fontId="13" fillId="4" borderId="22" xfId="0" applyFont="1" applyFill="1" applyBorder="1" applyAlignment="1">
      <alignment horizontal="right"/>
    </xf>
    <xf numFmtId="0" fontId="13" fillId="4" borderId="24" xfId="0" applyFont="1" applyFill="1" applyBorder="1" applyAlignment="1">
      <alignment horizontal="right"/>
    </xf>
    <xf numFmtId="0" fontId="13" fillId="4" borderId="23" xfId="0" applyFont="1" applyFill="1" applyBorder="1" applyAlignment="1">
      <alignment horizontal="right"/>
    </xf>
    <xf numFmtId="0" fontId="0" fillId="2" borderId="22" xfId="0" applyFill="1" applyBorder="1" applyAlignment="1">
      <alignment horizontal="center" wrapText="1"/>
    </xf>
    <xf numFmtId="0" fontId="0" fillId="2" borderId="24" xfId="0" applyFill="1" applyBorder="1" applyAlignment="1">
      <alignment horizontal="center" wrapText="1"/>
    </xf>
    <xf numFmtId="0" fontId="0" fillId="2" borderId="23" xfId="0" applyFill="1" applyBorder="1" applyAlignment="1">
      <alignment horizontal="center" wrapText="1"/>
    </xf>
    <xf numFmtId="0" fontId="7" fillId="2" borderId="28" xfId="0" applyFont="1" applyFill="1" applyBorder="1" applyAlignment="1">
      <alignment horizontal="center" wrapText="1"/>
    </xf>
    <xf numFmtId="0" fontId="7" fillId="2" borderId="21" xfId="0" applyFont="1" applyFill="1" applyBorder="1" applyAlignment="1">
      <alignment horizontal="center" wrapText="1"/>
    </xf>
    <xf numFmtId="0" fontId="7" fillId="2" borderId="32" xfId="0" applyFont="1" applyFill="1" applyBorder="1" applyAlignment="1">
      <alignment horizontal="center" wrapText="1"/>
    </xf>
    <xf numFmtId="0" fontId="7" fillId="2" borderId="31" xfId="0" applyFont="1" applyFill="1" applyBorder="1" applyAlignment="1">
      <alignment horizontal="center" wrapText="1"/>
    </xf>
    <xf numFmtId="0" fontId="8" fillId="2" borderId="20" xfId="0" applyFont="1" applyFill="1" applyBorder="1" applyAlignment="1">
      <alignment horizontal="center" wrapText="1"/>
    </xf>
    <xf numFmtId="0" fontId="8" fillId="2" borderId="21" xfId="0" applyFont="1" applyFill="1" applyBorder="1" applyAlignment="1">
      <alignment horizontal="center" wrapText="1"/>
    </xf>
    <xf numFmtId="0" fontId="8" fillId="2" borderId="29" xfId="0" applyFont="1" applyFill="1" applyBorder="1" applyAlignment="1">
      <alignment horizontal="center" wrapText="1"/>
    </xf>
    <xf numFmtId="0" fontId="8" fillId="2" borderId="31" xfId="0" applyFont="1" applyFill="1" applyBorder="1" applyAlignment="1">
      <alignment horizontal="center" wrapText="1"/>
    </xf>
    <xf numFmtId="0" fontId="10" fillId="2" borderId="20" xfId="0" applyFont="1" applyFill="1" applyBorder="1" applyAlignment="1">
      <alignment horizontal="center" wrapText="1"/>
    </xf>
    <xf numFmtId="0" fontId="10" fillId="2" borderId="21" xfId="0" applyFont="1" applyFill="1" applyBorder="1" applyAlignment="1">
      <alignment horizontal="center" wrapText="1"/>
    </xf>
    <xf numFmtId="0" fontId="10" fillId="2" borderId="29" xfId="0" applyFont="1" applyFill="1" applyBorder="1" applyAlignment="1">
      <alignment horizontal="center" wrapText="1"/>
    </xf>
    <xf numFmtId="0" fontId="10" fillId="2" borderId="31" xfId="0" applyFont="1" applyFill="1" applyBorder="1" applyAlignment="1">
      <alignment horizontal="center" wrapText="1"/>
    </xf>
    <xf numFmtId="0" fontId="9" fillId="2" borderId="20" xfId="0" applyFont="1" applyFill="1" applyBorder="1" applyAlignment="1">
      <alignment horizontal="center" wrapText="1"/>
    </xf>
    <xf numFmtId="0" fontId="9" fillId="2" borderId="21" xfId="0" applyFont="1" applyFill="1" applyBorder="1" applyAlignment="1">
      <alignment horizontal="center" wrapText="1"/>
    </xf>
    <xf numFmtId="0" fontId="9" fillId="2" borderId="29" xfId="0" applyFont="1" applyFill="1" applyBorder="1" applyAlignment="1">
      <alignment horizontal="center" wrapText="1"/>
    </xf>
    <xf numFmtId="0" fontId="9" fillId="2" borderId="31" xfId="0" applyFont="1" applyFill="1" applyBorder="1" applyAlignment="1">
      <alignment horizontal="center" wrapText="1"/>
    </xf>
    <xf numFmtId="0" fontId="2" fillId="2" borderId="20" xfId="0" applyFont="1" applyFill="1" applyBorder="1" applyAlignment="1">
      <alignment horizontal="center" wrapText="1"/>
    </xf>
    <xf numFmtId="0" fontId="2" fillId="2" borderId="26" xfId="0" applyFont="1" applyFill="1" applyBorder="1" applyAlignment="1">
      <alignment horizontal="center" wrapText="1"/>
    </xf>
    <xf numFmtId="0" fontId="2" fillId="2" borderId="29" xfId="0" applyFont="1" applyFill="1" applyBorder="1" applyAlignment="1">
      <alignment horizontal="center" wrapText="1"/>
    </xf>
    <xf numFmtId="0" fontId="2" fillId="2" borderId="19" xfId="0" applyFont="1" applyFill="1" applyBorder="1" applyAlignment="1">
      <alignment horizontal="center" wrapText="1"/>
    </xf>
    <xf numFmtId="0" fontId="2" fillId="2" borderId="25" xfId="0" applyFont="1" applyFill="1" applyBorder="1" applyAlignment="1">
      <alignment horizontal="center" wrapText="1"/>
    </xf>
    <xf numFmtId="0" fontId="2" fillId="2" borderId="30" xfId="0" applyFont="1" applyFill="1" applyBorder="1" applyAlignment="1">
      <alignment horizontal="center" wrapText="1"/>
    </xf>
    <xf numFmtId="0" fontId="2" fillId="2" borderId="21" xfId="0" applyFont="1" applyFill="1" applyBorder="1" applyAlignment="1">
      <alignment horizontal="center" wrapText="1"/>
    </xf>
    <xf numFmtId="0" fontId="2" fillId="2" borderId="27" xfId="0" applyFont="1" applyFill="1" applyBorder="1" applyAlignment="1">
      <alignment horizontal="center" wrapText="1"/>
    </xf>
    <xf numFmtId="0" fontId="2" fillId="2" borderId="31" xfId="0" applyFont="1" applyFill="1" applyBorder="1" applyAlignment="1">
      <alignment horizontal="center" wrapText="1"/>
    </xf>
    <xf numFmtId="0" fontId="7" fillId="2" borderId="22" xfId="0" applyFont="1" applyFill="1" applyBorder="1" applyAlignment="1">
      <alignment horizontal="center" wrapText="1"/>
    </xf>
    <xf numFmtId="0" fontId="7" fillId="2" borderId="23" xfId="0" applyFont="1" applyFill="1" applyBorder="1" applyAlignment="1">
      <alignment horizontal="center" wrapText="1"/>
    </xf>
    <xf numFmtId="0" fontId="7" fillId="2" borderId="22" xfId="0" applyFont="1" applyFill="1" applyBorder="1" applyAlignment="1">
      <alignment horizontal="center"/>
    </xf>
    <xf numFmtId="0" fontId="7" fillId="2" borderId="24" xfId="0" applyFont="1" applyFill="1" applyBorder="1" applyAlignment="1">
      <alignment horizontal="center"/>
    </xf>
    <xf numFmtId="0" fontId="7" fillId="2" borderId="23" xfId="0" applyFont="1" applyFill="1" applyBorder="1" applyAlignment="1">
      <alignment horizontal="center"/>
    </xf>
    <xf numFmtId="0" fontId="5" fillId="0" borderId="0" xfId="1" applyFont="1" applyBorder="1" applyAlignment="1">
      <alignment horizontal="left" vertical="top" wrapText="1"/>
    </xf>
    <xf numFmtId="0" fontId="4" fillId="0" borderId="0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2" xfId="1" applyFont="1" applyBorder="1" applyAlignment="1">
      <alignment horizontal="center" wrapText="1"/>
    </xf>
    <xf numFmtId="0" fontId="5" fillId="0" borderId="6" xfId="1" applyFont="1" applyBorder="1" applyAlignment="1">
      <alignment horizontal="center" wrapText="1"/>
    </xf>
    <xf numFmtId="0" fontId="5" fillId="0" borderId="3" xfId="1" applyFont="1" applyBorder="1" applyAlignment="1">
      <alignment horizontal="center" wrapText="1"/>
    </xf>
    <xf numFmtId="0" fontId="5" fillId="0" borderId="7" xfId="1" applyFont="1" applyBorder="1" applyAlignment="1">
      <alignment horizontal="center" wrapText="1"/>
    </xf>
    <xf numFmtId="0" fontId="5" fillId="0" borderId="4" xfId="1" applyFont="1" applyBorder="1" applyAlignment="1">
      <alignment horizontal="center" wrapText="1"/>
    </xf>
    <xf numFmtId="0" fontId="5" fillId="0" borderId="0" xfId="2" applyFont="1" applyBorder="1" applyAlignment="1">
      <alignment horizontal="left" vertical="top" wrapText="1"/>
    </xf>
    <xf numFmtId="0" fontId="4" fillId="0" borderId="0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left" wrapText="1"/>
    </xf>
    <xf numFmtId="0" fontId="5" fillId="0" borderId="5" xfId="2" applyFont="1" applyBorder="1" applyAlignment="1">
      <alignment horizontal="left" wrapText="1"/>
    </xf>
    <xf numFmtId="0" fontId="5" fillId="0" borderId="2" xfId="2" applyFont="1" applyBorder="1" applyAlignment="1">
      <alignment horizontal="center" wrapText="1"/>
    </xf>
    <xf numFmtId="0" fontId="5" fillId="0" borderId="6" xfId="2" applyFont="1" applyBorder="1" applyAlignment="1">
      <alignment horizontal="center" wrapText="1"/>
    </xf>
    <xf numFmtId="0" fontId="5" fillId="0" borderId="3" xfId="2" applyFont="1" applyBorder="1" applyAlignment="1">
      <alignment horizontal="center" wrapText="1"/>
    </xf>
    <xf numFmtId="0" fontId="5" fillId="0" borderId="7" xfId="2" applyFont="1" applyBorder="1" applyAlignment="1">
      <alignment horizontal="center" wrapText="1"/>
    </xf>
    <xf numFmtId="0" fontId="5" fillId="0" borderId="4" xfId="2" applyFont="1" applyBorder="1" applyAlignment="1">
      <alignment horizontal="center" wrapText="1"/>
    </xf>
    <xf numFmtId="166" fontId="15" fillId="5" borderId="14" xfId="2" applyNumberFormat="1" applyFont="1" applyFill="1" applyBorder="1" applyAlignment="1">
      <alignment horizontal="right" vertical="center"/>
    </xf>
    <xf numFmtId="166" fontId="15" fillId="5" borderId="14" xfId="1" applyNumberFormat="1" applyFont="1" applyFill="1" applyBorder="1" applyAlignment="1">
      <alignment horizontal="right" vertical="center"/>
    </xf>
  </cellXfs>
  <cellStyles count="3">
    <cellStyle name="Normal" xfId="0" builtinId="0"/>
    <cellStyle name="Normal_Backs" xfId="2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Z25"/>
  <sheetViews>
    <sheetView tabSelected="1" zoomScale="85" zoomScaleNormal="85" workbookViewId="0"/>
  </sheetViews>
  <sheetFormatPr defaultRowHeight="14.4" x14ac:dyDescent="0.3"/>
  <sheetData>
    <row r="2" spans="2:26" x14ac:dyDescent="0.3">
      <c r="I2" s="22" t="s">
        <v>31</v>
      </c>
      <c r="J2" s="29">
        <f>J6/(1+J6)</f>
        <v>0.76471515596325446</v>
      </c>
    </row>
    <row r="3" spans="2:26" ht="15" thickBot="1" x14ac:dyDescent="0.35">
      <c r="B3" s="111" t="s">
        <v>17</v>
      </c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23"/>
    </row>
    <row r="4" spans="2:26" ht="15" thickTop="1" x14ac:dyDescent="0.3">
      <c r="B4" s="112" t="s">
        <v>0</v>
      </c>
      <c r="C4" s="114" t="s">
        <v>1</v>
      </c>
      <c r="D4" s="116" t="s">
        <v>2</v>
      </c>
      <c r="E4" s="116" t="s">
        <v>3</v>
      </c>
      <c r="F4" s="116"/>
      <c r="G4" s="116" t="s">
        <v>4</v>
      </c>
      <c r="H4" s="116"/>
      <c r="I4" s="116"/>
      <c r="J4" s="116" t="s">
        <v>5</v>
      </c>
      <c r="K4" s="116" t="s">
        <v>6</v>
      </c>
      <c r="L4" s="118"/>
      <c r="M4" s="24"/>
    </row>
    <row r="5" spans="2:26" ht="24.6" customHeight="1" thickBot="1" x14ac:dyDescent="0.35">
      <c r="B5" s="113"/>
      <c r="C5" s="115"/>
      <c r="D5" s="117"/>
      <c r="E5" s="1" t="s">
        <v>7</v>
      </c>
      <c r="F5" s="1" t="s">
        <v>8</v>
      </c>
      <c r="G5" s="1" t="s">
        <v>9</v>
      </c>
      <c r="H5" s="1" t="s">
        <v>10</v>
      </c>
      <c r="I5" s="1" t="s">
        <v>11</v>
      </c>
      <c r="J5" s="117"/>
      <c r="K5" s="1" t="s">
        <v>7</v>
      </c>
      <c r="L5" s="2" t="s">
        <v>8</v>
      </c>
      <c r="M5" s="24"/>
    </row>
    <row r="6" spans="2:26" ht="15" thickTop="1" x14ac:dyDescent="0.3">
      <c r="B6" s="3" t="s">
        <v>12</v>
      </c>
      <c r="C6" s="4">
        <v>1.1787065369175231</v>
      </c>
      <c r="D6" s="5">
        <v>0.12087496594696773</v>
      </c>
      <c r="E6" s="6">
        <v>0.97988491077201767</v>
      </c>
      <c r="F6" s="7">
        <v>1.3775281630630287</v>
      </c>
      <c r="G6" s="7">
        <v>95.090833611959582</v>
      </c>
      <c r="H6" s="8">
        <v>1</v>
      </c>
      <c r="I6" s="7">
        <v>0</v>
      </c>
      <c r="J6" s="7">
        <v>3.250167511188375</v>
      </c>
      <c r="K6" s="7">
        <v>2.6641496093629318</v>
      </c>
      <c r="L6" s="9">
        <v>3.9650884521122922</v>
      </c>
      <c r="M6" s="25"/>
    </row>
    <row r="7" spans="2:26" ht="16.8" x14ac:dyDescent="0.3">
      <c r="B7" s="10" t="s">
        <v>13</v>
      </c>
      <c r="C7" s="11">
        <v>0.15420711520223815</v>
      </c>
      <c r="D7" s="12">
        <v>0.29848546623671618</v>
      </c>
      <c r="E7" s="13">
        <v>-0.33675778652952548</v>
      </c>
      <c r="F7" s="13">
        <v>0.64517201693400172</v>
      </c>
      <c r="G7" s="13">
        <v>0.26690852583701263</v>
      </c>
      <c r="H7" s="14">
        <v>1</v>
      </c>
      <c r="I7" s="129">
        <v>0.60541313896975724</v>
      </c>
      <c r="J7" s="15">
        <v>1.1667325097953998</v>
      </c>
      <c r="K7" s="13">
        <v>0.71408177918370164</v>
      </c>
      <c r="L7" s="16">
        <v>1.906314919517474</v>
      </c>
      <c r="M7" s="25"/>
    </row>
    <row r="8" spans="2:26" ht="16.8" x14ac:dyDescent="0.3">
      <c r="B8" s="10" t="s">
        <v>14</v>
      </c>
      <c r="C8" s="11">
        <v>-0.1536122015006316</v>
      </c>
      <c r="D8" s="12">
        <v>6.7631290569535402E-2</v>
      </c>
      <c r="E8" s="13">
        <v>-0.26485577508934077</v>
      </c>
      <c r="F8" s="13">
        <v>-4.2368627911922432E-2</v>
      </c>
      <c r="G8" s="15">
        <v>5.1588877318792399</v>
      </c>
      <c r="H8" s="14">
        <v>1</v>
      </c>
      <c r="I8" s="129">
        <v>2.312770405797282E-2</v>
      </c>
      <c r="J8" s="13">
        <v>0.85760453428466321</v>
      </c>
      <c r="K8" s="13">
        <v>0.76731660816509006</v>
      </c>
      <c r="L8" s="17">
        <v>0.95851637954820934</v>
      </c>
      <c r="M8" s="26"/>
    </row>
    <row r="9" spans="2:26" ht="15" thickBot="1" x14ac:dyDescent="0.35">
      <c r="B9" s="18" t="s">
        <v>15</v>
      </c>
      <c r="C9" s="19">
        <v>1.841475362033455</v>
      </c>
      <c r="D9" s="20"/>
      <c r="E9" s="20"/>
      <c r="F9" s="20"/>
      <c r="G9" s="20"/>
      <c r="H9" s="20"/>
      <c r="I9" s="20"/>
      <c r="J9" s="20"/>
      <c r="K9" s="20"/>
      <c r="L9" s="21"/>
      <c r="M9" s="27"/>
    </row>
    <row r="10" spans="2:26" ht="15" thickTop="1" x14ac:dyDescent="0.3">
      <c r="B10" s="110" t="s">
        <v>18</v>
      </c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28"/>
    </row>
    <row r="11" spans="2:26" x14ac:dyDescent="0.3">
      <c r="B11" s="110" t="s">
        <v>16</v>
      </c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28"/>
    </row>
    <row r="12" spans="2:26" x14ac:dyDescent="0.3">
      <c r="B12" s="28"/>
      <c r="C12" s="28"/>
      <c r="D12" s="28"/>
      <c r="E12" s="28"/>
      <c r="F12" s="28"/>
      <c r="G12" s="28"/>
      <c r="H12" s="28"/>
      <c r="I12" s="28"/>
      <c r="J12" s="32" t="s">
        <v>29</v>
      </c>
      <c r="K12" s="32"/>
      <c r="L12" s="32"/>
      <c r="M12" s="28"/>
    </row>
    <row r="13" spans="2:26" ht="14.4" customHeight="1" x14ac:dyDescent="0.3">
      <c r="E13" t="s">
        <v>13</v>
      </c>
      <c r="I13" s="22" t="s">
        <v>19</v>
      </c>
      <c r="J13" s="29">
        <f>J6/SQRT(J7)</f>
        <v>3.0089855016754332</v>
      </c>
      <c r="K13" s="54"/>
      <c r="L13" s="96" t="s">
        <v>32</v>
      </c>
      <c r="M13" s="99" t="s">
        <v>33</v>
      </c>
      <c r="N13" s="102" t="s">
        <v>34</v>
      </c>
      <c r="O13" s="105" t="s">
        <v>35</v>
      </c>
      <c r="P13" s="106"/>
      <c r="Q13" s="107" t="s">
        <v>36</v>
      </c>
      <c r="R13" s="108"/>
      <c r="S13" s="108"/>
      <c r="T13" s="109"/>
      <c r="U13" s="77" t="s">
        <v>37</v>
      </c>
      <c r="V13" s="78"/>
      <c r="W13" s="78"/>
      <c r="X13" s="78"/>
      <c r="Y13" s="78"/>
      <c r="Z13" s="79"/>
    </row>
    <row r="14" spans="2:26" ht="14.4" customHeight="1" x14ac:dyDescent="0.3">
      <c r="I14" s="30" t="s">
        <v>20</v>
      </c>
      <c r="J14" s="31">
        <f>J13/(1+J13)</f>
        <v>0.75056033513164855</v>
      </c>
      <c r="K14" s="55"/>
      <c r="L14" s="97"/>
      <c r="M14" s="100"/>
      <c r="N14" s="103"/>
      <c r="O14" s="56" t="s">
        <v>38</v>
      </c>
      <c r="P14" s="57" t="s">
        <v>39</v>
      </c>
      <c r="Q14" s="80" t="s">
        <v>40</v>
      </c>
      <c r="R14" s="81"/>
      <c r="S14" s="80" t="s">
        <v>41</v>
      </c>
      <c r="T14" s="81"/>
      <c r="U14" s="84" t="s">
        <v>42</v>
      </c>
      <c r="V14" s="85"/>
      <c r="W14" s="88" t="s">
        <v>43</v>
      </c>
      <c r="X14" s="89"/>
      <c r="Y14" s="92" t="s">
        <v>44</v>
      </c>
      <c r="Z14" s="93"/>
    </row>
    <row r="15" spans="2:26" ht="14.4" customHeight="1" x14ac:dyDescent="0.3">
      <c r="I15" s="22" t="s">
        <v>21</v>
      </c>
      <c r="J15" s="29">
        <f>J13*J7</f>
        <v>3.5106812063077482</v>
      </c>
      <c r="K15" s="55"/>
      <c r="L15" s="98"/>
      <c r="M15" s="101"/>
      <c r="N15" s="104"/>
      <c r="O15" s="58" t="s">
        <v>45</v>
      </c>
      <c r="P15" s="59" t="s">
        <v>46</v>
      </c>
      <c r="Q15" s="82"/>
      <c r="R15" s="83"/>
      <c r="S15" s="82"/>
      <c r="T15" s="83"/>
      <c r="U15" s="86"/>
      <c r="V15" s="87"/>
      <c r="W15" s="90"/>
      <c r="X15" s="91"/>
      <c r="Y15" s="94"/>
      <c r="Z15" s="95"/>
    </row>
    <row r="16" spans="2:26" ht="14.4" customHeight="1" x14ac:dyDescent="0.3">
      <c r="I16" s="30" t="s">
        <v>22</v>
      </c>
      <c r="J16" s="31">
        <f>J15/(1+J15)</f>
        <v>0.77830399572428277</v>
      </c>
      <c r="K16" s="60"/>
      <c r="L16" s="61">
        <v>0.60499999999999998</v>
      </c>
      <c r="M16" s="62">
        <v>1.04</v>
      </c>
      <c r="N16" s="63">
        <v>90</v>
      </c>
      <c r="O16" s="64">
        <v>1.1100000000000001</v>
      </c>
      <c r="P16" s="65">
        <v>0.9009009009009008</v>
      </c>
      <c r="Q16" s="70" t="s">
        <v>47</v>
      </c>
      <c r="R16" s="71"/>
      <c r="S16" s="72" t="s">
        <v>48</v>
      </c>
      <c r="T16" s="73"/>
      <c r="U16" s="66">
        <v>19.516323043633243</v>
      </c>
      <c r="V16" s="67" t="s">
        <v>49</v>
      </c>
      <c r="W16" s="66">
        <v>77.568926537930707</v>
      </c>
      <c r="X16" s="67" t="s">
        <v>49</v>
      </c>
      <c r="Y16" s="66">
        <v>2.9147504184360553</v>
      </c>
      <c r="Z16" s="67" t="s">
        <v>49</v>
      </c>
    </row>
    <row r="17" spans="5:26" ht="14.4" customHeight="1" x14ac:dyDescent="0.3">
      <c r="I17" s="30" t="s">
        <v>23</v>
      </c>
      <c r="J17" s="31">
        <f>J16/J14</f>
        <v>1.036963931204502</v>
      </c>
      <c r="K17" s="74" t="s">
        <v>50</v>
      </c>
      <c r="L17" s="75"/>
      <c r="M17" s="75"/>
      <c r="N17" s="75"/>
      <c r="O17" s="75"/>
      <c r="P17" s="75"/>
      <c r="Q17" s="75"/>
      <c r="R17" s="75"/>
      <c r="S17" s="75"/>
      <c r="T17" s="76"/>
      <c r="U17" s="68" t="s">
        <v>51</v>
      </c>
      <c r="V17" s="69"/>
      <c r="W17" s="68" t="s">
        <v>52</v>
      </c>
      <c r="X17" s="69"/>
      <c r="Y17" s="68" t="s">
        <v>53</v>
      </c>
      <c r="Z17" s="69"/>
    </row>
    <row r="18" spans="5:26" x14ac:dyDescent="0.3">
      <c r="J18" s="29"/>
      <c r="K18" s="29"/>
      <c r="L18" s="29"/>
    </row>
    <row r="19" spans="5:26" ht="14.4" customHeight="1" x14ac:dyDescent="0.3">
      <c r="E19" t="s">
        <v>14</v>
      </c>
      <c r="I19" s="22" t="s">
        <v>24</v>
      </c>
      <c r="J19" s="29">
        <f>J6/J8</f>
        <v>3.7898208104734117</v>
      </c>
      <c r="K19" s="54"/>
      <c r="L19" s="96" t="s">
        <v>32</v>
      </c>
      <c r="M19" s="99" t="s">
        <v>33</v>
      </c>
      <c r="N19" s="102" t="s">
        <v>34</v>
      </c>
      <c r="O19" s="105" t="s">
        <v>35</v>
      </c>
      <c r="P19" s="106"/>
      <c r="Q19" s="107" t="s">
        <v>36</v>
      </c>
      <c r="R19" s="108"/>
      <c r="S19" s="108"/>
      <c r="T19" s="109"/>
      <c r="U19" s="77" t="s">
        <v>37</v>
      </c>
      <c r="V19" s="78"/>
      <c r="W19" s="78"/>
      <c r="X19" s="78"/>
      <c r="Y19" s="78"/>
      <c r="Z19" s="79"/>
    </row>
    <row r="20" spans="5:26" ht="14.4" customHeight="1" x14ac:dyDescent="0.3">
      <c r="I20" s="30" t="s">
        <v>25</v>
      </c>
      <c r="J20" s="31">
        <f>J19/(1+J19)</f>
        <v>0.79122392265418318</v>
      </c>
      <c r="K20" s="55"/>
      <c r="L20" s="97"/>
      <c r="M20" s="100"/>
      <c r="N20" s="103"/>
      <c r="O20" s="56" t="s">
        <v>38</v>
      </c>
      <c r="P20" s="57" t="s">
        <v>39</v>
      </c>
      <c r="Q20" s="80" t="s">
        <v>40</v>
      </c>
      <c r="R20" s="81"/>
      <c r="S20" s="80" t="s">
        <v>41</v>
      </c>
      <c r="T20" s="81"/>
      <c r="U20" s="84" t="s">
        <v>42</v>
      </c>
      <c r="V20" s="85"/>
      <c r="W20" s="88" t="s">
        <v>43</v>
      </c>
      <c r="X20" s="89"/>
      <c r="Y20" s="92" t="s">
        <v>44</v>
      </c>
      <c r="Z20" s="93"/>
    </row>
    <row r="21" spans="5:26" ht="14.4" customHeight="1" x14ac:dyDescent="0.3">
      <c r="I21" s="22" t="s">
        <v>26</v>
      </c>
      <c r="J21" s="29">
        <f>J6*J8^2</f>
        <v>2.390451198039619</v>
      </c>
      <c r="K21" s="55"/>
      <c r="L21" s="98"/>
      <c r="M21" s="101"/>
      <c r="N21" s="104"/>
      <c r="O21" s="58" t="s">
        <v>45</v>
      </c>
      <c r="P21" s="59" t="s">
        <v>46</v>
      </c>
      <c r="Q21" s="82"/>
      <c r="R21" s="83"/>
      <c r="S21" s="82"/>
      <c r="T21" s="83"/>
      <c r="U21" s="86"/>
      <c r="V21" s="87"/>
      <c r="W21" s="90"/>
      <c r="X21" s="91"/>
      <c r="Y21" s="94"/>
      <c r="Z21" s="95"/>
    </row>
    <row r="22" spans="5:26" x14ac:dyDescent="0.3">
      <c r="I22" s="30" t="s">
        <v>27</v>
      </c>
      <c r="J22" s="31">
        <f>J21/(1+J21)</f>
        <v>0.70505400562078391</v>
      </c>
      <c r="K22" s="60"/>
      <c r="L22" s="61">
        <v>2.3E-2</v>
      </c>
      <c r="M22" s="62">
        <v>0.89</v>
      </c>
      <c r="N22" s="63">
        <v>90</v>
      </c>
      <c r="O22" s="64">
        <v>1.1100000000000001</v>
      </c>
      <c r="P22" s="65">
        <v>0.9009009009009008</v>
      </c>
      <c r="Q22" s="70" t="s">
        <v>54</v>
      </c>
      <c r="R22" s="71"/>
      <c r="S22" s="72" t="s">
        <v>55</v>
      </c>
      <c r="T22" s="73"/>
      <c r="U22" s="66">
        <v>8.1858990570449208E-4</v>
      </c>
      <c r="V22" s="67" t="s">
        <v>49</v>
      </c>
      <c r="W22" s="66">
        <v>40.612773973846338</v>
      </c>
      <c r="X22" s="67" t="s">
        <v>49</v>
      </c>
      <c r="Y22" s="66">
        <v>59.386407436247957</v>
      </c>
      <c r="Z22" s="67" t="s">
        <v>49</v>
      </c>
    </row>
    <row r="23" spans="5:26" ht="14.4" customHeight="1" x14ac:dyDescent="0.3">
      <c r="I23" s="30" t="s">
        <v>28</v>
      </c>
      <c r="J23" s="31">
        <f>J22/J20</f>
        <v>0.89109288209545057</v>
      </c>
      <c r="K23" s="74" t="s">
        <v>56</v>
      </c>
      <c r="L23" s="75"/>
      <c r="M23" s="75"/>
      <c r="N23" s="75"/>
      <c r="O23" s="75"/>
      <c r="P23" s="75"/>
      <c r="Q23" s="75"/>
      <c r="R23" s="75"/>
      <c r="S23" s="75"/>
      <c r="T23" s="76"/>
      <c r="U23" s="68" t="s">
        <v>57</v>
      </c>
      <c r="V23" s="69"/>
      <c r="W23" s="68" t="s">
        <v>58</v>
      </c>
      <c r="X23" s="69"/>
      <c r="Y23" s="68" t="s">
        <v>58</v>
      </c>
      <c r="Z23" s="69"/>
    </row>
    <row r="25" spans="5:26" ht="14.4" customHeight="1" x14ac:dyDescent="0.3"/>
  </sheetData>
  <mergeCells count="44">
    <mergeCell ref="B10:L10"/>
    <mergeCell ref="B11:L11"/>
    <mergeCell ref="B3:L3"/>
    <mergeCell ref="B4:B5"/>
    <mergeCell ref="C4:C5"/>
    <mergeCell ref="D4:D5"/>
    <mergeCell ref="E4:F4"/>
    <mergeCell ref="G4:I4"/>
    <mergeCell ref="J4:J5"/>
    <mergeCell ref="K4:L4"/>
    <mergeCell ref="L13:L15"/>
    <mergeCell ref="M13:M15"/>
    <mergeCell ref="N13:N15"/>
    <mergeCell ref="O13:P13"/>
    <mergeCell ref="Q13:T13"/>
    <mergeCell ref="U13:Z13"/>
    <mergeCell ref="Q14:R15"/>
    <mergeCell ref="S14:T15"/>
    <mergeCell ref="U14:V15"/>
    <mergeCell ref="W14:X15"/>
    <mergeCell ref="Y14:Z15"/>
    <mergeCell ref="Q16:R16"/>
    <mergeCell ref="S16:T16"/>
    <mergeCell ref="K17:T17"/>
    <mergeCell ref="U17:V17"/>
    <mergeCell ref="W17:X17"/>
    <mergeCell ref="Y17:Z17"/>
    <mergeCell ref="L19:L21"/>
    <mergeCell ref="M19:M21"/>
    <mergeCell ref="N19:N21"/>
    <mergeCell ref="O19:P19"/>
    <mergeCell ref="Q19:T19"/>
    <mergeCell ref="U19:Z19"/>
    <mergeCell ref="Q20:R21"/>
    <mergeCell ref="S20:T21"/>
    <mergeCell ref="U20:V21"/>
    <mergeCell ref="W20:X21"/>
    <mergeCell ref="Y20:Z21"/>
    <mergeCell ref="Y23:Z23"/>
    <mergeCell ref="Q22:R22"/>
    <mergeCell ref="S22:T22"/>
    <mergeCell ref="K23:T23"/>
    <mergeCell ref="U23:V23"/>
    <mergeCell ref="W23:X2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Z24"/>
  <sheetViews>
    <sheetView zoomScale="85" zoomScaleNormal="85" workbookViewId="0"/>
  </sheetViews>
  <sheetFormatPr defaultRowHeight="14.4" x14ac:dyDescent="0.3"/>
  <sheetData>
    <row r="3" spans="2:26" ht="15" customHeight="1" thickBot="1" x14ac:dyDescent="0.35">
      <c r="B3" s="120" t="s">
        <v>17</v>
      </c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33"/>
    </row>
    <row r="4" spans="2:26" ht="15" customHeight="1" thickTop="1" x14ac:dyDescent="0.3">
      <c r="B4" s="121" t="s">
        <v>0</v>
      </c>
      <c r="C4" s="123" t="s">
        <v>1</v>
      </c>
      <c r="D4" s="125" t="s">
        <v>2</v>
      </c>
      <c r="E4" s="125" t="s">
        <v>3</v>
      </c>
      <c r="F4" s="125"/>
      <c r="G4" s="125" t="s">
        <v>4</v>
      </c>
      <c r="H4" s="125"/>
      <c r="I4" s="125"/>
      <c r="J4" s="125" t="s">
        <v>5</v>
      </c>
      <c r="K4" s="125" t="s">
        <v>6</v>
      </c>
      <c r="L4" s="127"/>
      <c r="M4" s="33"/>
    </row>
    <row r="5" spans="2:26" ht="24.6" customHeight="1" thickBot="1" x14ac:dyDescent="0.35">
      <c r="B5" s="122"/>
      <c r="C5" s="124"/>
      <c r="D5" s="126"/>
      <c r="E5" s="34" t="s">
        <v>7</v>
      </c>
      <c r="F5" s="34" t="s">
        <v>8</v>
      </c>
      <c r="G5" s="34" t="s">
        <v>9</v>
      </c>
      <c r="H5" s="34" t="s">
        <v>10</v>
      </c>
      <c r="I5" s="34" t="s">
        <v>11</v>
      </c>
      <c r="J5" s="126"/>
      <c r="K5" s="34" t="s">
        <v>7</v>
      </c>
      <c r="L5" s="35" t="s">
        <v>8</v>
      </c>
      <c r="M5" s="33"/>
    </row>
    <row r="6" spans="2:26" ht="15" thickTop="1" x14ac:dyDescent="0.3">
      <c r="B6" s="36" t="s">
        <v>12</v>
      </c>
      <c r="C6" s="37">
        <v>0.81642817656525379</v>
      </c>
      <c r="D6" s="38">
        <v>0.20811640730585099</v>
      </c>
      <c r="E6" s="39">
        <v>0.47410714918011509</v>
      </c>
      <c r="F6" s="40">
        <v>1.1587492039503924</v>
      </c>
      <c r="G6" s="40">
        <v>15.389458156470427</v>
      </c>
      <c r="H6" s="41">
        <v>1</v>
      </c>
      <c r="I6" s="39">
        <v>8.7474945582477481E-5</v>
      </c>
      <c r="J6" s="40">
        <v>2.2624044792060727</v>
      </c>
      <c r="K6" s="40">
        <v>1.6065791214409175</v>
      </c>
      <c r="L6" s="42">
        <v>3.1859458144464212</v>
      </c>
      <c r="M6" s="33"/>
    </row>
    <row r="7" spans="2:26" ht="16.8" x14ac:dyDescent="0.3">
      <c r="B7" s="43" t="s">
        <v>13</v>
      </c>
      <c r="C7" s="44">
        <v>0.22897882798076777</v>
      </c>
      <c r="D7" s="45">
        <v>0.55760931903725963</v>
      </c>
      <c r="E7" s="46">
        <v>-0.68820688285960896</v>
      </c>
      <c r="F7" s="47">
        <v>1.1461645388211446</v>
      </c>
      <c r="G7" s="46">
        <v>0.16862835742596741</v>
      </c>
      <c r="H7" s="48">
        <v>1</v>
      </c>
      <c r="I7" s="128">
        <v>0.68133371776987239</v>
      </c>
      <c r="J7" s="47">
        <v>1.2573154188218103</v>
      </c>
      <c r="K7" s="46">
        <v>0.50247626054589745</v>
      </c>
      <c r="L7" s="49">
        <v>3.146102983431724</v>
      </c>
      <c r="M7" s="33"/>
    </row>
    <row r="8" spans="2:26" ht="16.8" x14ac:dyDescent="0.3">
      <c r="B8" s="43" t="s">
        <v>14</v>
      </c>
      <c r="C8" s="44">
        <v>0.13525147088295505</v>
      </c>
      <c r="D8" s="45">
        <v>0.21483572885413013</v>
      </c>
      <c r="E8" s="46">
        <v>-0.21812185692152378</v>
      </c>
      <c r="F8" s="46">
        <v>0.48862479868743391</v>
      </c>
      <c r="G8" s="46">
        <v>0.39634280120533227</v>
      </c>
      <c r="H8" s="48">
        <v>1</v>
      </c>
      <c r="I8" s="128">
        <v>0.52898405649322822</v>
      </c>
      <c r="J8" s="47">
        <v>1.144824638218966</v>
      </c>
      <c r="K8" s="46">
        <v>0.80402745938575004</v>
      </c>
      <c r="L8" s="49">
        <v>1.630072999340668</v>
      </c>
      <c r="M8" s="33"/>
    </row>
    <row r="9" spans="2:26" ht="15" thickBot="1" x14ac:dyDescent="0.35">
      <c r="B9" s="50" t="s">
        <v>15</v>
      </c>
      <c r="C9" s="51">
        <v>1.0442734632821473</v>
      </c>
      <c r="D9" s="52"/>
      <c r="E9" s="52"/>
      <c r="F9" s="52"/>
      <c r="G9" s="52"/>
      <c r="H9" s="52"/>
      <c r="I9" s="52"/>
      <c r="J9" s="52"/>
      <c r="K9" s="52"/>
      <c r="L9" s="53"/>
      <c r="M9" s="33"/>
    </row>
    <row r="10" spans="2:26" ht="15" customHeight="1" thickTop="1" x14ac:dyDescent="0.3">
      <c r="B10" s="119" t="s">
        <v>18</v>
      </c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33"/>
    </row>
    <row r="11" spans="2:26" ht="14.4" customHeight="1" x14ac:dyDescent="0.3">
      <c r="B11" s="119" t="s">
        <v>30</v>
      </c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33"/>
    </row>
    <row r="12" spans="2:26" x14ac:dyDescent="0.3">
      <c r="B12" s="28"/>
      <c r="C12" s="28"/>
      <c r="D12" s="28"/>
      <c r="E12" s="28"/>
      <c r="F12" s="28"/>
      <c r="G12" s="28"/>
      <c r="H12" s="28"/>
      <c r="I12" s="28"/>
      <c r="J12" s="32" t="s">
        <v>29</v>
      </c>
      <c r="K12" s="32"/>
      <c r="L12" s="32"/>
      <c r="M12" s="28"/>
    </row>
    <row r="13" spans="2:26" x14ac:dyDescent="0.3">
      <c r="E13" t="s">
        <v>13</v>
      </c>
      <c r="I13" s="22" t="s">
        <v>19</v>
      </c>
      <c r="J13" s="29">
        <f>J6/SQRT(J7)</f>
        <v>2.0176606829489558</v>
      </c>
      <c r="K13" s="54"/>
      <c r="L13" s="96" t="s">
        <v>32</v>
      </c>
      <c r="M13" s="99" t="s">
        <v>33</v>
      </c>
      <c r="N13" s="102" t="s">
        <v>34</v>
      </c>
      <c r="O13" s="105" t="s">
        <v>35</v>
      </c>
      <c r="P13" s="106"/>
      <c r="Q13" s="107" t="s">
        <v>36</v>
      </c>
      <c r="R13" s="108"/>
      <c r="S13" s="108"/>
      <c r="T13" s="109"/>
      <c r="U13" s="77" t="s">
        <v>37</v>
      </c>
      <c r="V13" s="78"/>
      <c r="W13" s="78"/>
      <c r="X13" s="78"/>
      <c r="Y13" s="78"/>
      <c r="Z13" s="79"/>
    </row>
    <row r="14" spans="2:26" x14ac:dyDescent="0.3">
      <c r="I14" s="30" t="s">
        <v>20</v>
      </c>
      <c r="J14" s="31">
        <f>J13/(1+J13)</f>
        <v>0.66861748053702064</v>
      </c>
      <c r="K14" s="55"/>
      <c r="L14" s="97"/>
      <c r="M14" s="100"/>
      <c r="N14" s="103"/>
      <c r="O14" s="56" t="s">
        <v>38</v>
      </c>
      <c r="P14" s="57" t="s">
        <v>39</v>
      </c>
      <c r="Q14" s="80" t="s">
        <v>40</v>
      </c>
      <c r="R14" s="81"/>
      <c r="S14" s="80" t="s">
        <v>41</v>
      </c>
      <c r="T14" s="81"/>
      <c r="U14" s="84" t="s">
        <v>42</v>
      </c>
      <c r="V14" s="85"/>
      <c r="W14" s="88" t="s">
        <v>43</v>
      </c>
      <c r="X14" s="89"/>
      <c r="Y14" s="92" t="s">
        <v>44</v>
      </c>
      <c r="Z14" s="93"/>
    </row>
    <row r="15" spans="2:26" x14ac:dyDescent="0.3">
      <c r="I15" s="22" t="s">
        <v>21</v>
      </c>
      <c r="J15" s="29">
        <f>J13*J7</f>
        <v>2.5368358866222662</v>
      </c>
      <c r="K15" s="55"/>
      <c r="L15" s="98"/>
      <c r="M15" s="101"/>
      <c r="N15" s="104"/>
      <c r="O15" s="58" t="s">
        <v>45</v>
      </c>
      <c r="P15" s="59" t="s">
        <v>46</v>
      </c>
      <c r="Q15" s="82"/>
      <c r="R15" s="83"/>
      <c r="S15" s="82"/>
      <c r="T15" s="83"/>
      <c r="U15" s="86"/>
      <c r="V15" s="87"/>
      <c r="W15" s="90"/>
      <c r="X15" s="91"/>
      <c r="Y15" s="94"/>
      <c r="Z15" s="95"/>
    </row>
    <row r="16" spans="2:26" x14ac:dyDescent="0.3">
      <c r="I16" s="30" t="s">
        <v>22</v>
      </c>
      <c r="J16" s="31">
        <f>J15/(1+J15)</f>
        <v>0.71726140763771329</v>
      </c>
      <c r="K16" s="60"/>
      <c r="L16" s="61">
        <v>0.68100000000000005</v>
      </c>
      <c r="M16" s="62">
        <v>1.07</v>
      </c>
      <c r="N16" s="63">
        <v>90</v>
      </c>
      <c r="O16" s="64">
        <v>1.1100000000000001</v>
      </c>
      <c r="P16" s="65">
        <v>0.9009009009009008</v>
      </c>
      <c r="Q16" s="70" t="s">
        <v>59</v>
      </c>
      <c r="R16" s="71"/>
      <c r="S16" s="72" t="s">
        <v>60</v>
      </c>
      <c r="T16" s="73"/>
      <c r="U16" s="66">
        <v>41.176767411623047</v>
      </c>
      <c r="V16" s="67" t="s">
        <v>49</v>
      </c>
      <c r="W16" s="66">
        <v>44.026660326973953</v>
      </c>
      <c r="X16" s="67" t="s">
        <v>49</v>
      </c>
      <c r="Y16" s="66">
        <v>14.796572261402998</v>
      </c>
      <c r="Z16" s="67" t="s">
        <v>49</v>
      </c>
    </row>
    <row r="17" spans="5:26" x14ac:dyDescent="0.3">
      <c r="I17" s="30" t="s">
        <v>23</v>
      </c>
      <c r="J17" s="31">
        <f>J16/J14</f>
        <v>1.0727529993107909</v>
      </c>
      <c r="K17" s="74" t="s">
        <v>61</v>
      </c>
      <c r="L17" s="75"/>
      <c r="M17" s="75"/>
      <c r="N17" s="75"/>
      <c r="O17" s="75"/>
      <c r="P17" s="75"/>
      <c r="Q17" s="75"/>
      <c r="R17" s="75"/>
      <c r="S17" s="75"/>
      <c r="T17" s="76"/>
      <c r="U17" s="68" t="s">
        <v>58</v>
      </c>
      <c r="V17" s="69"/>
      <c r="W17" s="68" t="s">
        <v>58</v>
      </c>
      <c r="X17" s="69"/>
      <c r="Y17" s="68" t="s">
        <v>51</v>
      </c>
      <c r="Z17" s="69"/>
    </row>
    <row r="18" spans="5:26" x14ac:dyDescent="0.3">
      <c r="J18" s="29"/>
      <c r="K18" s="31"/>
      <c r="L18" s="31"/>
    </row>
    <row r="19" spans="5:26" x14ac:dyDescent="0.3">
      <c r="E19" t="s">
        <v>14</v>
      </c>
      <c r="I19" s="22" t="s">
        <v>24</v>
      </c>
      <c r="J19" s="29">
        <f>J6/J8</f>
        <v>1.9762017724616368</v>
      </c>
      <c r="K19" s="54"/>
      <c r="L19" s="96" t="s">
        <v>32</v>
      </c>
      <c r="M19" s="99" t="s">
        <v>33</v>
      </c>
      <c r="N19" s="102" t="s">
        <v>34</v>
      </c>
      <c r="O19" s="105" t="s">
        <v>35</v>
      </c>
      <c r="P19" s="106"/>
      <c r="Q19" s="107" t="s">
        <v>36</v>
      </c>
      <c r="R19" s="108"/>
      <c r="S19" s="108"/>
      <c r="T19" s="109"/>
      <c r="U19" s="77" t="s">
        <v>37</v>
      </c>
      <c r="V19" s="78"/>
      <c r="W19" s="78"/>
      <c r="X19" s="78"/>
      <c r="Y19" s="78"/>
      <c r="Z19" s="79"/>
    </row>
    <row r="20" spans="5:26" x14ac:dyDescent="0.3">
      <c r="I20" s="30" t="s">
        <v>25</v>
      </c>
      <c r="J20" s="31">
        <f>J19/(1+J19)</f>
        <v>0.66400127529898856</v>
      </c>
      <c r="K20" s="55"/>
      <c r="L20" s="97"/>
      <c r="M20" s="100"/>
      <c r="N20" s="103"/>
      <c r="O20" s="56" t="s">
        <v>38</v>
      </c>
      <c r="P20" s="57" t="s">
        <v>39</v>
      </c>
      <c r="Q20" s="80" t="s">
        <v>40</v>
      </c>
      <c r="R20" s="81"/>
      <c r="S20" s="80" t="s">
        <v>41</v>
      </c>
      <c r="T20" s="81"/>
      <c r="U20" s="84" t="s">
        <v>42</v>
      </c>
      <c r="V20" s="85"/>
      <c r="W20" s="88" t="s">
        <v>43</v>
      </c>
      <c r="X20" s="89"/>
      <c r="Y20" s="92" t="s">
        <v>44</v>
      </c>
      <c r="Z20" s="93"/>
    </row>
    <row r="21" spans="5:26" x14ac:dyDescent="0.3">
      <c r="I21" s="22" t="s">
        <v>26</v>
      </c>
      <c r="J21" s="29">
        <f>J6*J8^2</f>
        <v>2.9651603689753832</v>
      </c>
      <c r="K21" s="55"/>
      <c r="L21" s="98"/>
      <c r="M21" s="101"/>
      <c r="N21" s="104"/>
      <c r="O21" s="58" t="s">
        <v>45</v>
      </c>
      <c r="P21" s="59" t="s">
        <v>46</v>
      </c>
      <c r="Q21" s="82"/>
      <c r="R21" s="83"/>
      <c r="S21" s="82"/>
      <c r="T21" s="83"/>
      <c r="U21" s="86"/>
      <c r="V21" s="87"/>
      <c r="W21" s="90"/>
      <c r="X21" s="91"/>
      <c r="Y21" s="94"/>
      <c r="Z21" s="95"/>
    </row>
    <row r="22" spans="5:26" x14ac:dyDescent="0.3">
      <c r="I22" s="30" t="s">
        <v>27</v>
      </c>
      <c r="J22" s="31">
        <f>J21/(1+J21)</f>
        <v>0.74780339079743074</v>
      </c>
      <c r="K22" s="60"/>
      <c r="L22" s="61">
        <v>0.52900000000000003</v>
      </c>
      <c r="M22" s="62">
        <v>1.1299999999999999</v>
      </c>
      <c r="N22" s="63">
        <v>90</v>
      </c>
      <c r="O22" s="64">
        <v>1.1100000000000001</v>
      </c>
      <c r="P22" s="65">
        <v>0.9009009009009008</v>
      </c>
      <c r="Q22" s="70" t="s">
        <v>62</v>
      </c>
      <c r="R22" s="71"/>
      <c r="S22" s="72" t="s">
        <v>63</v>
      </c>
      <c r="T22" s="73"/>
      <c r="U22" s="66">
        <v>53.664429059311871</v>
      </c>
      <c r="V22" s="67" t="s">
        <v>49</v>
      </c>
      <c r="W22" s="66">
        <v>34.17673565201612</v>
      </c>
      <c r="X22" s="67" t="s">
        <v>49</v>
      </c>
      <c r="Y22" s="66">
        <v>12.158835288672011</v>
      </c>
      <c r="Z22" s="67" t="s">
        <v>49</v>
      </c>
    </row>
    <row r="23" spans="5:26" x14ac:dyDescent="0.3">
      <c r="I23" s="30" t="s">
        <v>28</v>
      </c>
      <c r="J23" s="31">
        <f>J22/J20</f>
        <v>1.1262077628701956</v>
      </c>
      <c r="K23" s="74" t="s">
        <v>61</v>
      </c>
      <c r="L23" s="75"/>
      <c r="M23" s="75"/>
      <c r="N23" s="75"/>
      <c r="O23" s="75"/>
      <c r="P23" s="75"/>
      <c r="Q23" s="75"/>
      <c r="R23" s="75"/>
      <c r="S23" s="75"/>
      <c r="T23" s="76"/>
      <c r="U23" s="68" t="s">
        <v>58</v>
      </c>
      <c r="V23" s="69"/>
      <c r="W23" s="68" t="s">
        <v>58</v>
      </c>
      <c r="X23" s="69"/>
      <c r="Y23" s="68" t="s">
        <v>51</v>
      </c>
      <c r="Z23" s="69"/>
    </row>
    <row r="24" spans="5:26" x14ac:dyDescent="0.3">
      <c r="K24" s="31"/>
      <c r="L24" s="31"/>
    </row>
  </sheetData>
  <mergeCells count="44">
    <mergeCell ref="Y23:Z23"/>
    <mergeCell ref="Q22:R22"/>
    <mergeCell ref="S22:T22"/>
    <mergeCell ref="K23:T23"/>
    <mergeCell ref="U23:V23"/>
    <mergeCell ref="W23:X23"/>
    <mergeCell ref="Y17:Z17"/>
    <mergeCell ref="L19:L21"/>
    <mergeCell ref="M19:M21"/>
    <mergeCell ref="N19:N21"/>
    <mergeCell ref="O19:P19"/>
    <mergeCell ref="Q19:T19"/>
    <mergeCell ref="U19:Z19"/>
    <mergeCell ref="Q20:R21"/>
    <mergeCell ref="S20:T21"/>
    <mergeCell ref="U20:V21"/>
    <mergeCell ref="W20:X21"/>
    <mergeCell ref="Y20:Z21"/>
    <mergeCell ref="Q16:R16"/>
    <mergeCell ref="S16:T16"/>
    <mergeCell ref="K17:T17"/>
    <mergeCell ref="U17:V17"/>
    <mergeCell ref="W17:X17"/>
    <mergeCell ref="U13:Z13"/>
    <mergeCell ref="Q14:R15"/>
    <mergeCell ref="S14:T15"/>
    <mergeCell ref="U14:V15"/>
    <mergeCell ref="W14:X15"/>
    <mergeCell ref="Y14:Z15"/>
    <mergeCell ref="L13:L15"/>
    <mergeCell ref="M13:M15"/>
    <mergeCell ref="N13:N15"/>
    <mergeCell ref="O13:P13"/>
    <mergeCell ref="Q13:T13"/>
    <mergeCell ref="B10:L10"/>
    <mergeCell ref="B11:L11"/>
    <mergeCell ref="B3:L3"/>
    <mergeCell ref="B4:B5"/>
    <mergeCell ref="C4:C5"/>
    <mergeCell ref="D4:D5"/>
    <mergeCell ref="E4:F4"/>
    <mergeCell ref="G4:I4"/>
    <mergeCell ref="J4:J5"/>
    <mergeCell ref="K4:L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Forwards</vt:lpstr>
      <vt:lpstr>Backs</vt:lpstr>
      <vt:lpstr>Sheet2</vt:lpstr>
      <vt:lpstr>Sheet3</vt:lpstr>
    </vt:vector>
  </TitlesOfParts>
  <Company>Victoria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 Hopkins</dc:creator>
  <cp:lastModifiedBy>Will Hopkins</cp:lastModifiedBy>
  <dcterms:created xsi:type="dcterms:W3CDTF">2016-05-30T08:04:00Z</dcterms:created>
  <dcterms:modified xsi:type="dcterms:W3CDTF">2016-06-06T18:20:59Z</dcterms:modified>
</cp:coreProperties>
</file>